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<sst xmlns="http://schemas.openxmlformats.org/spreadsheetml/2006/main" count="435" uniqueCount="126">
  <si>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</si>
  <si>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</si>
  <si>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</si>
  <si>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</si>
  <si>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</si>
  <si>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</si>
  <si>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</si>
  <si>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</si>
  <si>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</si>
  <si>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</si>
  <si>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</si>
  <si>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</si>
  <si>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</si>
  <si>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</si>
  <si>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</si>
  <si>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</si>
  <si>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</si>
  <si>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</si>
  <si>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</si>
  <si>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</si>
  <si>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</si>
  <si>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</si>
  <si>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</si>
  <si>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</si>
  <si>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</si>
  <si>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</si>
  <si>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</si>
  <si>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</si>
  <si>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</si>
  <si>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</si>
  <si>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</si>
  <si>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</si>
  <si>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</si>
  <si>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</si>
  <si>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</si>
  <si>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</si>
  <si>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</si>
  <si>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</si>
  <si>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</si>
  <si>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</si>
  <si>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</si>
  <si>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</si>
  <si>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</si>
  <si>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</si>
  <si>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</si>
  <si>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</si>
  <si>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</si>
  <si>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</si>
  <si>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</si>
  <si>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</si>
  <si>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</si>
  <si>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</si>
  <si>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</si>
  <si>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</si>
  <si>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</si>
  <si>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</si>
  <si>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</si>
  <si>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</si>
  <si>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</si>
  <si>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</si>
  <si>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</si>
  <si>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</si>
  <si>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</si>
  <si>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</si>
  <si>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</si>
  <si>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</si>
  <si>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</si>
  <si>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</si>
  <si>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</si>
  <si>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</si>
  <si>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</si>
  <si>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</si>
  <si>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</si>
  <si>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</si>
  <si>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</si>
  <si>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</si>
  <si>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</si>
  <si>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</si>
  <si>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</si>
  <si>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</si>
  <si>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</si>
  <si>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</si>
  <si>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</si>
  <si>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</si>
  <si>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</si>
  <si>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</si>
  <si>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</si>
  <si>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</si>
  <si>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</si>
  <si>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</si>
  <si>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</si>
  <si>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</si>
  <si>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</si>
  <si>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</si>
  <si>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</si>
  <si>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</si>
  <si>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</si>
  <si>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</si>
  <si>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</si>
  <si>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</si>
  <si>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</si>
  <si>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</si>
  <si>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</si>
  <si>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</si>
  <si>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</si>
  <si>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</si>
  <si>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</si>
  <si>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</si>
  <si>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</si>
  <si>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</si>
  <si>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</si>
  <si>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</si>
  <si>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</si>
  <si>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</si>
  <si>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</si>
  <si>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</si>
  <si>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</si>
  <si>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</si>
  <si>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</si>
  <si>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</si>
  <si>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</si>
  <si>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30.12.2014 р.</t>
  </si>
  <si>
    <r>
      <t xml:space="preserve">станом на 30.12.2014р.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</si>
  <si>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</si>
  <si>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30.12.2014</t>
    </r>
    <r>
      <rPr>
        <sz val="10"/>
        <rFont val="Times New Roman"/>
        <family val="1"/>
      </rPr>
      <t xml:space="preserve"> (тис.грн.)</t>
    </r>
  </si>
  <si>
    <t>Зміни до розпису станом на 30.12.2014р.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</si>
</sst>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0" fontId="7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580824"/>
        <c:axId val="38683097"/>
      </c:lineChart>
      <c:catAx>
        <c:axId val="415808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83097"/>
        <c:crosses val="autoZero"/>
        <c:auto val="0"/>
        <c:lblOffset val="100"/>
        <c:tickLblSkip val="1"/>
        <c:noMultiLvlLbl val="0"/>
      </c:catAx>
      <c:valAx>
        <c:axId val="38683097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8082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1842802"/>
        <c:axId val="19714307"/>
      </c:lineChart>
      <c:catAx>
        <c:axId val="618428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14307"/>
        <c:crosses val="autoZero"/>
        <c:auto val="0"/>
        <c:lblOffset val="100"/>
        <c:tickLblSkip val="1"/>
        <c:noMultiLvlLbl val="0"/>
      </c:catAx>
      <c:valAx>
        <c:axId val="1971430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428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55005"/>
        <c:crosses val="autoZero"/>
        <c:auto val="0"/>
        <c:lblOffset val="100"/>
        <c:tickLblSkip val="1"/>
        <c:noMultiLvlLbl val="0"/>
      </c:catAx>
      <c:valAx>
        <c:axId val="5335500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110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10432998"/>
        <c:axId val="26788119"/>
      </c:lineChart>
      <c:catAx>
        <c:axId val="104329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8119"/>
        <c:crosses val="autoZero"/>
        <c:auto val="0"/>
        <c:lblOffset val="100"/>
        <c:tickLblSkip val="1"/>
        <c:noMultiLvlLbl val="0"/>
      </c:catAx>
      <c:valAx>
        <c:axId val="2678811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4329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30.12.2014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9766480"/>
        <c:axId val="22354001"/>
      </c:bar3D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2354001"/>
        <c:crosses val="autoZero"/>
        <c:auto val="1"/>
        <c:lblOffset val="100"/>
        <c:tickLblSkip val="1"/>
        <c:noMultiLvlLbl val="0"/>
      </c:catAx>
      <c:valAx>
        <c:axId val="22354001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6480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6968282"/>
        <c:axId val="65843627"/>
      </c:bar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3627"/>
        <c:crosses val="autoZero"/>
        <c:auto val="1"/>
        <c:lblOffset val="100"/>
        <c:tickLblSkip val="1"/>
        <c:noMultiLvlLbl val="0"/>
      </c:catAx>
      <c:valAx>
        <c:axId val="65843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68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5721732"/>
        <c:axId val="31733541"/>
      </c:bar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33541"/>
        <c:crosses val="autoZero"/>
        <c:auto val="1"/>
        <c:lblOffset val="100"/>
        <c:tickLblSkip val="1"/>
        <c:noMultiLvlLbl val="0"/>
      </c:catAx>
      <c:valAx>
        <c:axId val="31733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21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7166414"/>
        <c:axId val="20279999"/>
      </c:bar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 val="autoZero"/>
        <c:auto val="1"/>
        <c:lblOffset val="100"/>
        <c:tickLblSkip val="1"/>
        <c:noMultiLvlLbl val="0"/>
      </c:catAx>
      <c:valAx>
        <c:axId val="20279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23123"/>
        <c:crosses val="autoZero"/>
        <c:auto val="0"/>
        <c:lblOffset val="100"/>
        <c:tickLblSkip val="1"/>
        <c:noMultiLvlLbl val="0"/>
      </c:catAx>
      <c:valAx>
        <c:axId val="4632312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035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85453"/>
        <c:crosses val="autoZero"/>
        <c:auto val="0"/>
        <c:lblOffset val="100"/>
        <c:tickLblSkip val="1"/>
        <c:noMultiLvlLbl val="0"/>
      </c:catAx>
      <c:valAx>
        <c:axId val="6118545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549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74631"/>
        <c:crosses val="autoZero"/>
        <c:auto val="0"/>
        <c:lblOffset val="100"/>
        <c:tickLblSkip val="1"/>
        <c:noMultiLvlLbl val="0"/>
      </c:catAx>
      <c:valAx>
        <c:axId val="5707463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981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42369"/>
        <c:crosses val="autoZero"/>
        <c:auto val="0"/>
        <c:lblOffset val="100"/>
        <c:tickLblSkip val="1"/>
        <c:noMultiLvlLbl val="0"/>
      </c:catAx>
      <c:valAx>
        <c:axId val="5964236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02555"/>
        <c:crosses val="autoZero"/>
        <c:auto val="0"/>
        <c:lblOffset val="100"/>
        <c:tickLblSkip val="1"/>
        <c:noMultiLvlLbl val="0"/>
      </c:catAx>
      <c:valAx>
        <c:axId val="6630255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192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845"/>
        <c:crosses val="autoZero"/>
        <c:auto val="0"/>
        <c:lblOffset val="100"/>
        <c:tickLblSkip val="1"/>
        <c:noMultiLvlLbl val="0"/>
      </c:catAx>
      <c:valAx>
        <c:axId val="179784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07727"/>
        <c:crosses val="autoZero"/>
        <c:auto val="0"/>
        <c:lblOffset val="100"/>
        <c:tickLblSkip val="1"/>
        <c:noMultiLvlLbl val="0"/>
      </c:catAx>
      <c:valAx>
        <c:axId val="1140772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806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10665"/>
        <c:crosses val="autoZero"/>
        <c:auto val="0"/>
        <c:lblOffset val="100"/>
        <c:tickLblSkip val="1"/>
        <c:noMultiLvlLbl val="0"/>
      </c:catAx>
      <c:valAx>
        <c:axId val="5161066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606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488 168,1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- 12 790,0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-18 711,5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62</v>
      </c>
      <c r="O1" s="122"/>
      <c r="P1" s="122"/>
      <c r="Q1" s="122"/>
      <c r="R1" s="122"/>
      <c r="S1" s="117"/>
    </row>
    <row r="2" spans="1:19" ht="16.5" thickBot="1">
      <c r="A2" s="123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64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41671</v>
      </c>
      <c r="O29" s="133">
        <f>'[1]січень '!$D$142</f>
        <v>111410.62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41671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109</v>
      </c>
      <c r="O1" s="122"/>
      <c r="P1" s="122"/>
      <c r="Q1" s="122"/>
      <c r="R1" s="122"/>
      <c r="S1" s="117"/>
    </row>
    <row r="2" spans="1:19" ht="16.5" thickBot="1">
      <c r="A2" s="123" t="s">
        <v>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41944</v>
      </c>
      <c r="O32" s="133">
        <f>'[1]жовтень'!$D$143</f>
        <v>116647.51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41944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114</v>
      </c>
      <c r="O1" s="122"/>
      <c r="P1" s="122"/>
      <c r="Q1" s="122"/>
      <c r="R1" s="122"/>
      <c r="S1" s="117"/>
    </row>
    <row r="2" spans="1:19" ht="16.5" thickBot="1">
      <c r="A2" s="123" t="s">
        <v>115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41974</v>
      </c>
      <c r="O29" s="133">
        <f>'[1]листопад'!$D$143</f>
        <v>120388.97812999999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41974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119</v>
      </c>
      <c r="O1" s="122"/>
      <c r="P1" s="122"/>
      <c r="Q1" s="122"/>
      <c r="R1" s="122"/>
      <c r="S1" s="117"/>
    </row>
    <row r="2" spans="1:19" ht="16.5" thickBot="1">
      <c r="A2" s="123" t="s">
        <v>121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122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AVERAGE(J4:J24)</f>
        <v>2263.0671428571427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2263.1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2263.1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2263.1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2263.1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2263.1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2263.1</v>
      </c>
      <c r="N10" s="47">
        <v>0</v>
      </c>
      <c r="O10" s="48">
        <v>0</v>
      </c>
      <c r="P10" s="49">
        <v>173</v>
      </c>
      <c r="Q10" s="49">
        <v>1.74</v>
      </c>
      <c r="R10" s="46">
        <v>0.1</v>
      </c>
      <c r="S10" s="35">
        <f t="shared" si="2"/>
        <v>174.84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2263.1</v>
      </c>
      <c r="N11" s="47">
        <v>0</v>
      </c>
      <c r="O11" s="48">
        <v>0</v>
      </c>
      <c r="P11" s="49">
        <v>151.1</v>
      </c>
      <c r="Q11" s="49">
        <v>0</v>
      </c>
      <c r="R11" s="46">
        <v>0.2</v>
      </c>
      <c r="S11" s="35">
        <f t="shared" si="2"/>
        <v>151.29999999999998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2263.1</v>
      </c>
      <c r="N12" s="47">
        <v>0</v>
      </c>
      <c r="O12" s="48">
        <v>0</v>
      </c>
      <c r="P12" s="49">
        <v>95.3</v>
      </c>
      <c r="Q12" s="49">
        <v>0</v>
      </c>
      <c r="R12" s="46">
        <v>0.2</v>
      </c>
      <c r="S12" s="35">
        <f t="shared" si="2"/>
        <v>95.5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2263.1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>
        <v>3463.8</v>
      </c>
      <c r="C14" s="80">
        <v>169</v>
      </c>
      <c r="D14" s="3">
        <v>0</v>
      </c>
      <c r="E14" s="3">
        <v>5.2</v>
      </c>
      <c r="F14" s="3">
        <v>43.3</v>
      </c>
      <c r="G14" s="3">
        <v>0</v>
      </c>
      <c r="H14" s="3">
        <v>2.6</v>
      </c>
      <c r="I14" s="82">
        <f t="shared" si="0"/>
        <v>2.829999999999836</v>
      </c>
      <c r="J14" s="42">
        <v>3686.73</v>
      </c>
      <c r="K14" s="42">
        <f>2200+775.1</f>
        <v>2975.1</v>
      </c>
      <c r="L14" s="4">
        <f t="shared" si="1"/>
        <v>1.2391953211656752</v>
      </c>
      <c r="M14" s="2">
        <v>2263.1</v>
      </c>
      <c r="N14" s="47">
        <v>0</v>
      </c>
      <c r="O14" s="53">
        <v>0</v>
      </c>
      <c r="P14" s="54">
        <v>192</v>
      </c>
      <c r="Q14" s="49">
        <v>11.92</v>
      </c>
      <c r="R14" s="46">
        <v>1</v>
      </c>
      <c r="S14" s="35">
        <f t="shared" si="2"/>
        <v>204.92</v>
      </c>
    </row>
    <row r="15" spans="1:19" ht="12.75">
      <c r="A15" s="13">
        <v>41989</v>
      </c>
      <c r="B15" s="42">
        <v>1073.9</v>
      </c>
      <c r="C15" s="80">
        <v>218</v>
      </c>
      <c r="D15" s="3">
        <v>0.1</v>
      </c>
      <c r="E15" s="3">
        <v>1.1</v>
      </c>
      <c r="F15" s="3">
        <v>4.1</v>
      </c>
      <c r="G15" s="3">
        <v>0</v>
      </c>
      <c r="H15" s="3">
        <v>0.3</v>
      </c>
      <c r="I15" s="82">
        <f>J15-B15-C15-D15-E15-F15-G15-H15</f>
        <v>5.099999999999819</v>
      </c>
      <c r="J15" s="42">
        <v>1302.6</v>
      </c>
      <c r="K15" s="42">
        <v>1500</v>
      </c>
      <c r="L15" s="4">
        <f t="shared" si="1"/>
        <v>0.8684</v>
      </c>
      <c r="M15" s="2">
        <v>2263.1</v>
      </c>
      <c r="N15" s="47">
        <v>30.1</v>
      </c>
      <c r="O15" s="53">
        <v>0</v>
      </c>
      <c r="P15" s="54">
        <v>263.8</v>
      </c>
      <c r="Q15" s="49">
        <v>0</v>
      </c>
      <c r="R15" s="46">
        <v>0.12</v>
      </c>
      <c r="S15" s="35">
        <f t="shared" si="2"/>
        <v>294.02000000000004</v>
      </c>
    </row>
    <row r="16" spans="1:19" ht="12.75">
      <c r="A16" s="13">
        <v>41990</v>
      </c>
      <c r="B16" s="48">
        <v>656.3</v>
      </c>
      <c r="C16" s="69">
        <v>273.5</v>
      </c>
      <c r="D16" s="79">
        <v>0</v>
      </c>
      <c r="E16" s="79">
        <v>1.7</v>
      </c>
      <c r="F16" s="79">
        <v>9.3</v>
      </c>
      <c r="G16" s="79">
        <v>0</v>
      </c>
      <c r="H16" s="79">
        <v>0.2</v>
      </c>
      <c r="I16" s="69">
        <f>J16-B16-C16-D16-E16-F16-G16-H16</f>
        <v>1.1000000000000683</v>
      </c>
      <c r="J16" s="48">
        <v>942.1</v>
      </c>
      <c r="K16" s="56">
        <v>1800</v>
      </c>
      <c r="L16" s="4">
        <f>J15/K16</f>
        <v>0.7236666666666666</v>
      </c>
      <c r="M16" s="2">
        <v>2263.1</v>
      </c>
      <c r="N16" s="47">
        <v>0</v>
      </c>
      <c r="O16" s="53">
        <v>0</v>
      </c>
      <c r="P16" s="54">
        <v>252.5</v>
      </c>
      <c r="Q16" s="49">
        <v>0</v>
      </c>
      <c r="R16" s="46">
        <v>0.4</v>
      </c>
      <c r="S16" s="35">
        <f t="shared" si="2"/>
        <v>252.9</v>
      </c>
    </row>
    <row r="17" spans="1:19" ht="12.75">
      <c r="A17" s="13">
        <v>41991</v>
      </c>
      <c r="B17" s="42">
        <v>1806.6</v>
      </c>
      <c r="C17" s="80">
        <v>150.1</v>
      </c>
      <c r="D17" s="3">
        <v>0</v>
      </c>
      <c r="E17" s="3">
        <v>14.7</v>
      </c>
      <c r="F17" s="3">
        <v>2</v>
      </c>
      <c r="G17" s="3">
        <v>0</v>
      </c>
      <c r="H17" s="3">
        <v>2.5</v>
      </c>
      <c r="I17" s="82">
        <f>J17-B17-C17-D17-E17-F17-G17-H17</f>
        <v>5.200000000000006</v>
      </c>
      <c r="J17" s="42">
        <v>1981.1</v>
      </c>
      <c r="K17" s="56">
        <v>1500</v>
      </c>
      <c r="L17" s="4">
        <f t="shared" si="1"/>
        <v>1.3207333333333333</v>
      </c>
      <c r="M17" s="2">
        <v>2263.1</v>
      </c>
      <c r="N17" s="47">
        <v>0</v>
      </c>
      <c r="O17" s="53">
        <v>0</v>
      </c>
      <c r="P17" s="54">
        <v>249.2</v>
      </c>
      <c r="Q17" s="49">
        <v>0</v>
      </c>
      <c r="R17" s="46">
        <v>0.6</v>
      </c>
      <c r="S17" s="35">
        <f t="shared" si="2"/>
        <v>249.79999999999998</v>
      </c>
    </row>
    <row r="18" spans="1:19" ht="12.75">
      <c r="A18" s="13">
        <v>41992</v>
      </c>
      <c r="B18" s="42">
        <v>3027.2</v>
      </c>
      <c r="C18" s="80">
        <v>189.2</v>
      </c>
      <c r="D18" s="3">
        <v>17.7</v>
      </c>
      <c r="E18" s="3">
        <v>4.8</v>
      </c>
      <c r="F18" s="3">
        <v>2.7</v>
      </c>
      <c r="G18" s="3">
        <v>0</v>
      </c>
      <c r="H18" s="3">
        <v>0.2</v>
      </c>
      <c r="I18" s="82">
        <f t="shared" si="0"/>
        <v>10.700000000000195</v>
      </c>
      <c r="J18" s="42">
        <v>3252.5</v>
      </c>
      <c r="K18" s="42">
        <v>2500</v>
      </c>
      <c r="L18" s="4">
        <f t="shared" si="1"/>
        <v>1.301</v>
      </c>
      <c r="M18" s="2">
        <v>2263.1</v>
      </c>
      <c r="N18" s="47">
        <v>0</v>
      </c>
      <c r="O18" s="53">
        <v>0</v>
      </c>
      <c r="P18" s="54">
        <v>353.3</v>
      </c>
      <c r="Q18" s="49">
        <v>0</v>
      </c>
      <c r="R18" s="46">
        <v>2.1</v>
      </c>
      <c r="S18" s="35">
        <f>N18+O18+Q18+P18+R18</f>
        <v>355.40000000000003</v>
      </c>
    </row>
    <row r="19" spans="1:19" ht="12.75">
      <c r="A19" s="13">
        <v>41995</v>
      </c>
      <c r="B19" s="42">
        <v>3044.1</v>
      </c>
      <c r="C19" s="80">
        <v>343.8</v>
      </c>
      <c r="D19" s="3">
        <v>0.1</v>
      </c>
      <c r="E19" s="3">
        <v>5.1</v>
      </c>
      <c r="F19" s="3">
        <v>4.2</v>
      </c>
      <c r="G19" s="3">
        <v>0.1</v>
      </c>
      <c r="H19" s="3">
        <f>26.9-8.4</f>
        <v>18.5</v>
      </c>
      <c r="I19" s="82">
        <f t="shared" si="0"/>
        <v>8.500000000000167</v>
      </c>
      <c r="J19" s="42">
        <v>3424.4</v>
      </c>
      <c r="K19" s="42">
        <v>3000</v>
      </c>
      <c r="L19" s="4">
        <f t="shared" si="1"/>
        <v>1.1414666666666666</v>
      </c>
      <c r="M19" s="2">
        <v>2263.1</v>
      </c>
      <c r="N19" s="47">
        <v>2.2</v>
      </c>
      <c r="O19" s="53">
        <v>0</v>
      </c>
      <c r="P19" s="54">
        <v>171.1</v>
      </c>
      <c r="Q19" s="49">
        <v>0</v>
      </c>
      <c r="R19" s="46">
        <v>0.3</v>
      </c>
      <c r="S19" s="35">
        <f>N19+O19+Q19+P19+R19</f>
        <v>173.6</v>
      </c>
    </row>
    <row r="20" spans="1:19" ht="12.75">
      <c r="A20" s="13">
        <v>41996</v>
      </c>
      <c r="B20" s="42">
        <v>791.5</v>
      </c>
      <c r="C20" s="80">
        <v>313.8</v>
      </c>
      <c r="D20" s="3">
        <v>0</v>
      </c>
      <c r="E20" s="3">
        <v>2.2</v>
      </c>
      <c r="F20" s="3">
        <v>3.2</v>
      </c>
      <c r="G20" s="3">
        <v>2.1</v>
      </c>
      <c r="H20" s="3">
        <f>4.1-1.9</f>
        <v>2.1999999999999997</v>
      </c>
      <c r="I20" s="82">
        <f t="shared" si="0"/>
        <v>8.5999999999999</v>
      </c>
      <c r="J20" s="42">
        <v>1123.6</v>
      </c>
      <c r="K20" s="42">
        <v>1220</v>
      </c>
      <c r="L20" s="4">
        <f t="shared" si="1"/>
        <v>0.920983606557377</v>
      </c>
      <c r="M20" s="2">
        <v>2263.1</v>
      </c>
      <c r="N20" s="47">
        <v>0</v>
      </c>
      <c r="O20" s="53">
        <v>0</v>
      </c>
      <c r="P20" s="54">
        <v>164.9</v>
      </c>
      <c r="Q20" s="49">
        <v>0</v>
      </c>
      <c r="R20" s="46">
        <v>0.4</v>
      </c>
      <c r="S20" s="35">
        <f t="shared" si="2"/>
        <v>165.3</v>
      </c>
    </row>
    <row r="21" spans="1:19" ht="12.75">
      <c r="A21" s="13">
        <v>41997</v>
      </c>
      <c r="B21" s="42">
        <v>1404.6</v>
      </c>
      <c r="C21" s="80">
        <v>564.9</v>
      </c>
      <c r="D21" s="3">
        <v>0</v>
      </c>
      <c r="E21" s="3">
        <v>3.1</v>
      </c>
      <c r="F21" s="3">
        <v>3.9</v>
      </c>
      <c r="G21" s="3">
        <v>0</v>
      </c>
      <c r="H21" s="3">
        <v>7.3</v>
      </c>
      <c r="I21" s="82">
        <f t="shared" si="0"/>
        <v>8.700000000000113</v>
      </c>
      <c r="J21" s="42">
        <v>1992.5</v>
      </c>
      <c r="K21" s="42">
        <v>1300</v>
      </c>
      <c r="L21" s="4">
        <f t="shared" si="1"/>
        <v>1.5326923076923078</v>
      </c>
      <c r="M21" s="2">
        <v>2263.1</v>
      </c>
      <c r="N21" s="47">
        <v>0</v>
      </c>
      <c r="O21" s="53">
        <v>63.7</v>
      </c>
      <c r="P21" s="54">
        <v>128.6</v>
      </c>
      <c r="Q21" s="49">
        <v>0</v>
      </c>
      <c r="R21" s="46">
        <v>0.2</v>
      </c>
      <c r="S21" s="35">
        <f t="shared" si="2"/>
        <v>192.5</v>
      </c>
    </row>
    <row r="22" spans="1:19" ht="12.75">
      <c r="A22" s="13">
        <v>41998</v>
      </c>
      <c r="B22" s="42">
        <v>2741.3</v>
      </c>
      <c r="C22" s="81">
        <v>600.8</v>
      </c>
      <c r="D22" s="7">
        <v>0</v>
      </c>
      <c r="E22" s="7">
        <v>4.3</v>
      </c>
      <c r="F22" s="7">
        <v>3.4</v>
      </c>
      <c r="G22" s="7">
        <v>0</v>
      </c>
      <c r="H22" s="7">
        <v>1.9</v>
      </c>
      <c r="I22" s="82">
        <f t="shared" si="0"/>
        <v>7.299999999999862</v>
      </c>
      <c r="J22" s="42">
        <v>3359</v>
      </c>
      <c r="K22" s="42">
        <v>1600</v>
      </c>
      <c r="L22" s="4">
        <f t="shared" si="1"/>
        <v>2.099375</v>
      </c>
      <c r="M22" s="2">
        <v>2263.1</v>
      </c>
      <c r="N22" s="47">
        <v>0</v>
      </c>
      <c r="O22" s="53">
        <v>184</v>
      </c>
      <c r="P22" s="54">
        <v>194.5</v>
      </c>
      <c r="Q22" s="49">
        <v>28.4</v>
      </c>
      <c r="R22" s="46">
        <v>0.4</v>
      </c>
      <c r="S22" s="35">
        <f t="shared" si="2"/>
        <v>407.29999999999995</v>
      </c>
    </row>
    <row r="23" spans="1:19" ht="12.75">
      <c r="A23" s="13">
        <v>41999</v>
      </c>
      <c r="B23" s="42">
        <v>5272</v>
      </c>
      <c r="C23" s="81">
        <v>997.6</v>
      </c>
      <c r="D23" s="7">
        <v>0</v>
      </c>
      <c r="E23" s="7">
        <v>4.7</v>
      </c>
      <c r="F23" s="7">
        <v>2.2</v>
      </c>
      <c r="G23" s="7">
        <v>0</v>
      </c>
      <c r="H23" s="7">
        <v>10.4</v>
      </c>
      <c r="I23" s="82">
        <f t="shared" si="0"/>
        <v>20.099999999999973</v>
      </c>
      <c r="J23" s="42">
        <v>6307</v>
      </c>
      <c r="K23" s="42">
        <v>3300</v>
      </c>
      <c r="L23" s="4">
        <f t="shared" si="1"/>
        <v>1.9112121212121211</v>
      </c>
      <c r="M23" s="2">
        <v>2263.1</v>
      </c>
      <c r="N23" s="47">
        <v>13.8</v>
      </c>
      <c r="O23" s="53">
        <v>0</v>
      </c>
      <c r="P23" s="54">
        <v>197.8</v>
      </c>
      <c r="Q23" s="49">
        <v>0</v>
      </c>
      <c r="R23" s="46">
        <v>0.1</v>
      </c>
      <c r="S23" s="35">
        <f t="shared" si="2"/>
        <v>211.70000000000002</v>
      </c>
    </row>
    <row r="24" spans="1:19" ht="12.75">
      <c r="A24" s="13">
        <v>42002</v>
      </c>
      <c r="B24" s="42">
        <v>2370.5</v>
      </c>
      <c r="C24" s="81">
        <v>1978.8</v>
      </c>
      <c r="D24" s="7">
        <v>0</v>
      </c>
      <c r="E24" s="7">
        <v>4.4</v>
      </c>
      <c r="F24" s="7">
        <v>25.6</v>
      </c>
      <c r="G24" s="7">
        <v>0</v>
      </c>
      <c r="H24" s="7">
        <v>10.6</v>
      </c>
      <c r="I24" s="82">
        <f t="shared" si="0"/>
        <v>-2.2999999999995904</v>
      </c>
      <c r="J24" s="42">
        <v>4387.6</v>
      </c>
      <c r="K24" s="42">
        <v>5662.3</v>
      </c>
      <c r="L24" s="4">
        <f t="shared" si="1"/>
        <v>0.7748794659414019</v>
      </c>
      <c r="M24" s="2">
        <v>2263.1</v>
      </c>
      <c r="N24" s="47">
        <v>8.6</v>
      </c>
      <c r="O24" s="53">
        <v>0</v>
      </c>
      <c r="P24" s="54">
        <v>221.5</v>
      </c>
      <c r="Q24" s="49">
        <v>0</v>
      </c>
      <c r="R24" s="46">
        <v>0.94</v>
      </c>
      <c r="S24" s="35">
        <f t="shared" si="2"/>
        <v>231.04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4000</v>
      </c>
      <c r="L25" s="4">
        <f t="shared" si="1"/>
        <v>0</v>
      </c>
      <c r="M25" s="2">
        <v>2263.1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2263.1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39117.59999999999</v>
      </c>
      <c r="C27" s="43">
        <f t="shared" si="3"/>
        <v>6714.900000000001</v>
      </c>
      <c r="D27" s="43">
        <f t="shared" si="3"/>
        <v>29.1</v>
      </c>
      <c r="E27" s="14">
        <f t="shared" si="3"/>
        <v>94.5</v>
      </c>
      <c r="F27" s="14">
        <f t="shared" si="3"/>
        <v>611.2</v>
      </c>
      <c r="G27" s="14">
        <f t="shared" si="3"/>
        <v>579.4000000000001</v>
      </c>
      <c r="H27" s="14">
        <f t="shared" si="3"/>
        <v>226.39999999999998</v>
      </c>
      <c r="I27" s="43">
        <f t="shared" si="3"/>
        <v>151.31000000000049</v>
      </c>
      <c r="J27" s="43">
        <f t="shared" si="3"/>
        <v>47524.409999999996</v>
      </c>
      <c r="K27" s="43">
        <f t="shared" si="3"/>
        <v>46279.4</v>
      </c>
      <c r="L27" s="15">
        <f t="shared" si="1"/>
        <v>1.0269020341663893</v>
      </c>
      <c r="M27" s="2"/>
      <c r="N27" s="107">
        <f aca="true" t="shared" si="4" ref="N27:S27">SUM(N4:N26)</f>
        <v>54.70000000000001</v>
      </c>
      <c r="O27" s="107">
        <f t="shared" si="4"/>
        <v>247.7</v>
      </c>
      <c r="P27" s="107">
        <f t="shared" si="4"/>
        <v>3895.6</v>
      </c>
      <c r="Q27" s="107">
        <f t="shared" si="4"/>
        <v>42.06</v>
      </c>
      <c r="R27" s="107">
        <f t="shared" si="4"/>
        <v>10.607000000000001</v>
      </c>
      <c r="S27" s="107">
        <f t="shared" si="4"/>
        <v>4250.667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42003</v>
      </c>
      <c r="O32" s="133">
        <v>110505.35384000001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101595.62163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42003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28" sqref="F28:G2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9" t="s">
        <v>123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5" t="s">
        <v>40</v>
      </c>
      <c r="B28" s="151" t="s">
        <v>51</v>
      </c>
      <c r="C28" s="152"/>
      <c r="D28" s="141" t="s">
        <v>28</v>
      </c>
      <c r="E28" s="141"/>
      <c r="F28" s="147" t="s">
        <v>29</v>
      </c>
      <c r="G28" s="148"/>
      <c r="H28" s="142" t="s">
        <v>39</v>
      </c>
      <c r="I28" s="147"/>
      <c r="J28" s="142" t="s">
        <v>50</v>
      </c>
      <c r="K28" s="143"/>
      <c r="L28" s="157" t="s">
        <v>45</v>
      </c>
      <c r="M28" s="158"/>
      <c r="N28" s="159"/>
      <c r="O28" s="153" t="s">
        <v>124</v>
      </c>
      <c r="P28" s="154"/>
    </row>
    <row r="29" spans="1:16" ht="22.5">
      <c r="A29" s="146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3"/>
      <c r="P29" s="147"/>
    </row>
    <row r="30" spans="1:16" ht="23.25" customHeight="1" thickBot="1">
      <c r="A30" s="66">
        <f>жовтень!O38</f>
        <v>0</v>
      </c>
      <c r="B30" s="73">
        <v>455</v>
      </c>
      <c r="C30" s="73">
        <v>465.3</v>
      </c>
      <c r="D30" s="74">
        <v>3085.17</v>
      </c>
      <c r="E30" s="74">
        <v>3883.56</v>
      </c>
      <c r="F30" s="75">
        <v>2100</v>
      </c>
      <c r="G30" s="76">
        <v>2169.34</v>
      </c>
      <c r="H30" s="76">
        <v>79309</v>
      </c>
      <c r="I30" s="76">
        <v>83213.4</v>
      </c>
      <c r="J30" s="76">
        <v>2000</v>
      </c>
      <c r="K30" s="96">
        <v>2054.62</v>
      </c>
      <c r="L30" s="97">
        <v>86949.17</v>
      </c>
      <c r="M30" s="77">
        <v>91786.22</v>
      </c>
      <c r="N30" s="78">
        <v>4837.049999999988</v>
      </c>
      <c r="O30" s="155">
        <v>110505.35384000001</v>
      </c>
      <c r="P30" s="156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1" t="s">
        <v>47</v>
      </c>
      <c r="P31" s="141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101595.62163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388314.93</v>
      </c>
      <c r="F47" s="1" t="s">
        <v>25</v>
      </c>
      <c r="G47" s="8"/>
      <c r="H47" s="14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81712.69</v>
      </c>
      <c r="G48" s="8"/>
      <c r="H48" s="14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-1323.5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1069.89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6450.3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7153.35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2948.1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1842.3199999999638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488168.08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67</v>
      </c>
      <c r="O1" s="122"/>
      <c r="P1" s="122"/>
      <c r="Q1" s="122"/>
      <c r="R1" s="122"/>
      <c r="S1" s="117"/>
    </row>
    <row r="2" spans="1:19" ht="16.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41699</v>
      </c>
      <c r="O29" s="133">
        <f>'[1]лютий'!$D$142</f>
        <v>121970.53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41699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74</v>
      </c>
      <c r="O1" s="122"/>
      <c r="P1" s="122"/>
      <c r="Q1" s="122"/>
      <c r="R1" s="122"/>
      <c r="S1" s="117"/>
    </row>
    <row r="2" spans="1:19" ht="16.5" thickBot="1">
      <c r="A2" s="123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41730</v>
      </c>
      <c r="O29" s="133">
        <f>'[1]березень'!$D$142</f>
        <v>114985.02570999999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41730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79</v>
      </c>
      <c r="O1" s="122"/>
      <c r="P1" s="122"/>
      <c r="Q1" s="122"/>
      <c r="R1" s="122"/>
      <c r="S1" s="117"/>
    </row>
    <row r="2" spans="1:19" ht="16.5" thickBot="1">
      <c r="A2" s="123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41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2" t="s">
        <v>34</v>
      </c>
      <c r="O29" s="132"/>
      <c r="P29" s="132"/>
      <c r="Q29" s="13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>
        <v>41760</v>
      </c>
      <c r="O30" s="133">
        <f>'[1]квітень'!$D$142</f>
        <v>123251.48</v>
      </c>
      <c r="P30" s="133"/>
      <c r="Q30" s="133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/>
      <c r="O31" s="133"/>
      <c r="P31" s="133"/>
      <c r="Q31" s="133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56</v>
      </c>
      <c r="P33" s="135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57</v>
      </c>
      <c r="P34" s="136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7" t="s">
        <v>60</v>
      </c>
      <c r="P35" s="138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1" t="s">
        <v>35</v>
      </c>
      <c r="O38" s="131"/>
      <c r="P38" s="131"/>
      <c r="Q38" s="13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40" t="s">
        <v>36</v>
      </c>
      <c r="O39" s="140"/>
      <c r="P39" s="140"/>
      <c r="Q39" s="14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>
        <v>41760</v>
      </c>
      <c r="O40" s="139">
        <v>0</v>
      </c>
      <c r="P40" s="139"/>
      <c r="Q40" s="139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0"/>
      <c r="O41" s="139"/>
      <c r="P41" s="139"/>
      <c r="Q41" s="139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84</v>
      </c>
      <c r="O1" s="122"/>
      <c r="P1" s="122"/>
      <c r="Q1" s="122"/>
      <c r="R1" s="122"/>
      <c r="S1" s="117"/>
    </row>
    <row r="2" spans="1:19" ht="16.5" thickBot="1">
      <c r="A2" s="123" t="s">
        <v>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41791</v>
      </c>
      <c r="O28" s="133">
        <f>'[1]травень'!$D$142</f>
        <v>118982.48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41791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89</v>
      </c>
      <c r="O1" s="122"/>
      <c r="P1" s="122"/>
      <c r="Q1" s="122"/>
      <c r="R1" s="122"/>
      <c r="S1" s="117"/>
    </row>
    <row r="2" spans="1:19" ht="16.5" thickBot="1">
      <c r="A2" s="123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41821</v>
      </c>
      <c r="O28" s="133">
        <f>'[1]червень'!$D$143</f>
        <v>117976.29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41821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94</v>
      </c>
      <c r="O1" s="122"/>
      <c r="P1" s="122"/>
      <c r="Q1" s="122"/>
      <c r="R1" s="122"/>
      <c r="S1" s="117"/>
    </row>
    <row r="2" spans="1:19" ht="16.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41852</v>
      </c>
      <c r="O32" s="133">
        <f>'[1]липень'!$D$143</f>
        <v>120856.76109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41852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99</v>
      </c>
      <c r="O1" s="122"/>
      <c r="P1" s="122"/>
      <c r="Q1" s="122"/>
      <c r="R1" s="122"/>
      <c r="S1" s="117"/>
    </row>
    <row r="2" spans="1:19" ht="16.5" thickBot="1">
      <c r="A2" s="123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41883</v>
      </c>
      <c r="O29" s="133">
        <f>'[1]серпень'!$D$143</f>
        <v>127799.14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41883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104</v>
      </c>
      <c r="O1" s="122"/>
      <c r="P1" s="122"/>
      <c r="Q1" s="122"/>
      <c r="R1" s="122"/>
      <c r="S1" s="117"/>
    </row>
    <row r="2" spans="1:19" ht="16.5" thickBot="1">
      <c r="A2" s="123" t="s">
        <v>105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41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2" t="s">
        <v>34</v>
      </c>
      <c r="O30" s="132"/>
      <c r="P30" s="132"/>
      <c r="Q30" s="13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>
        <v>41913</v>
      </c>
      <c r="O31" s="133">
        <f>'[1]вересень'!$D$143</f>
        <v>121201.10921</v>
      </c>
      <c r="P31" s="133"/>
      <c r="Q31" s="133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30"/>
      <c r="O32" s="133"/>
      <c r="P32" s="133"/>
      <c r="Q32" s="133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56</v>
      </c>
      <c r="P34" s="135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57</v>
      </c>
      <c r="P35" s="136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7" t="s">
        <v>60</v>
      </c>
      <c r="P36" s="138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1" t="s">
        <v>35</v>
      </c>
      <c r="O39" s="131"/>
      <c r="P39" s="131"/>
      <c r="Q39" s="13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40" t="s">
        <v>36</v>
      </c>
      <c r="O40" s="140"/>
      <c r="P40" s="140"/>
      <c r="Q40" s="140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>
        <v>41913</v>
      </c>
      <c r="O41" s="139">
        <v>0</v>
      </c>
      <c r="P41" s="139"/>
      <c r="Q41" s="139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30"/>
      <c r="O42" s="139"/>
      <c r="P42" s="139"/>
      <c r="Q42" s="139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2014-12-30T13:05:58Z</dcterms:modified>
  <cp:category/>
  <cp:version/>
  <cp:contentType/>
  <cp:contentStatus/>
</cp:coreProperties>
</file>